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443 г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Q25" i="1" l="1"/>
  <c r="Q23" i="1"/>
  <c r="AD26" i="1" l="1"/>
  <c r="AD27" i="1"/>
  <c r="AD29" i="1"/>
  <c r="AD33" i="1"/>
  <c r="AD34" i="1"/>
  <c r="AD35" i="1"/>
  <c r="AD24" i="1"/>
  <c r="R25" i="1"/>
  <c r="R27" i="1"/>
  <c r="R28" i="1"/>
  <c r="R29" i="1"/>
  <c r="R32" i="1"/>
  <c r="A24" i="1" l="1"/>
  <c r="A25" i="1" s="1"/>
  <c r="A26" i="1" s="1"/>
  <c r="A27" i="1" s="1"/>
  <c r="A28" i="1" s="1"/>
  <c r="A29" i="1" s="1"/>
  <c r="A30" i="1" s="1"/>
  <c r="X26" i="1"/>
  <c r="AC26" i="1" s="1"/>
  <c r="X24" i="1"/>
  <c r="AC24" i="1" s="1"/>
  <c r="X29" i="1" l="1"/>
  <c r="AC29" i="1" s="1"/>
  <c r="L29" i="1"/>
  <c r="Q29" i="1" s="1"/>
  <c r="X27" i="1"/>
  <c r="AC27" i="1" s="1"/>
  <c r="L27" i="1"/>
  <c r="Q27" i="1" s="1"/>
  <c r="R23" i="1"/>
  <c r="AH36" i="1" l="1"/>
  <c r="AG36" i="1"/>
  <c r="AF36" i="1"/>
  <c r="AE36" i="1"/>
  <c r="AB36" i="1"/>
  <c r="AA36" i="1"/>
  <c r="Z36" i="1"/>
  <c r="Y36" i="1"/>
  <c r="W36" i="1"/>
  <c r="U36" i="1"/>
  <c r="T36" i="1"/>
  <c r="S36" i="1"/>
  <c r="P36" i="1"/>
  <c r="O36" i="1"/>
  <c r="N36" i="1"/>
  <c r="M36" i="1"/>
  <c r="K36" i="1"/>
  <c r="X35" i="1"/>
  <c r="AC35" i="1" s="1"/>
  <c r="X34" i="1"/>
  <c r="AC34" i="1" s="1"/>
  <c r="X33" i="1"/>
  <c r="AC33" i="1" s="1"/>
  <c r="L32" i="1"/>
  <c r="Q32" i="1" s="1"/>
  <c r="L28" i="1"/>
  <c r="Q28" i="1" s="1"/>
  <c r="L36" i="1" l="1"/>
  <c r="R36" i="1"/>
  <c r="Q36" i="1"/>
  <c r="AC36" i="1"/>
  <c r="X36" i="1"/>
  <c r="AD36" i="1"/>
</calcChain>
</file>

<file path=xl/sharedStrings.xml><?xml version="1.0" encoding="utf-8"?>
<sst xmlns="http://schemas.openxmlformats.org/spreadsheetml/2006/main" count="81" uniqueCount="63">
  <si>
    <t>"ЗАТВЕРДЖУЮ"</t>
  </si>
  <si>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</si>
  <si>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</si>
  <si>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</si>
  <si>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Освітній ступінь :бакалавр</t>
  </si>
  <si>
    <t>Галузь знань: 01</t>
  </si>
  <si>
    <t>01 Освіта / Педагогіка</t>
  </si>
  <si>
    <t xml:space="preserve">Спеціальність:014 Середня освіта </t>
  </si>
  <si>
    <t>Предметна спеціальність  014.11 Середня освіта (Фізична культура)</t>
  </si>
  <si>
    <t>Форма навчання: денна</t>
  </si>
  <si>
    <t>Курс 4</t>
  </si>
  <si>
    <t>№ з/п</t>
  </si>
  <si>
    <t>Назви навчальних  дисциплін</t>
  </si>
  <si>
    <t xml:space="preserve">7 семестр          </t>
  </si>
  <si>
    <t>навчальних тижнів</t>
  </si>
  <si>
    <t xml:space="preserve">8 семестр          </t>
  </si>
  <si>
    <t>Кафедра ТМФК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</si>
  <si>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</si>
  <si>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</si>
  <si>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</si>
  <si>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</si>
  <si>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</si>
  <si>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</si>
  <si>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</si>
  <si>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</si>
  <si>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</si>
  <si>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</si>
  <si>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</si>
  <si>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</si>
  <si>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</si>
  <si>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</si>
  <si>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</si>
  <si>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>Основи шкільної гігієни та валеології (Basics of scool hygiene and valeology)</t>
  </si>
  <si>
    <t xml:space="preserve"> Виробнича практика</t>
  </si>
  <si>
    <t>Вибіркова частина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</si>
  <si>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</si>
  <si>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</si>
  <si>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</si>
  <si>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</si>
  <si>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</si>
  <si>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</si>
  <si>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</si>
  <si>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зал</t>
  </si>
  <si>
    <t>Бакалавр середньої освіти (фізична культура). Вчитель фізичної культури, вчитель предмета «Захист України»</t>
  </si>
  <si>
    <t xml:space="preserve"> Теорія та методика викладання предмета «Захист України»</t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</si>
  <si>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</si>
  <si>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t>Навчальний рік:2023-2024</t>
  </si>
  <si>
    <t>Група : 443</t>
  </si>
  <si>
    <t>Методика виховної роботи</t>
  </si>
  <si>
    <t>Педагогічна творчість</t>
  </si>
  <si>
    <t>Військово-патріотичне виховання школярів та методика проведення навчально-польових зборів</t>
  </si>
  <si>
    <t>Декан факультету                                Анжеліка КУРЧАТОВА</t>
  </si>
  <si>
    <t>В.о. завідувача кафедри                                                        Ольга ЦВЯХ</t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</si>
  <si>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</si>
  <si>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 xml:space="preserve">Кваліфікація:  </t>
  </si>
  <si>
    <t>Освітня програма : Середня освіта (Фізична культура) та захист України</t>
  </si>
  <si>
    <t>Інклюзивна освіта</t>
  </si>
  <si>
    <t>Освітній менеджмент</t>
  </si>
  <si>
    <t>Графік освітнього процесу</t>
  </si>
  <si>
    <t>Спортивні споруди та обладнання</t>
  </si>
  <si>
    <t>Теорія та методика футболу</t>
  </si>
  <si>
    <t>Основи виживання в екстимальних умовах</t>
  </si>
  <si>
    <t>Військово-прикладні види спорту та методика навчання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</si>
</sst>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5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7" fillId="0" borderId="0" xfId="0" applyFont="1"/>
    <xf numFmtId="0" fontId="3" fillId="2" borderId="0" xfId="0" applyFont="1" applyFill="1"/>
    <xf numFmtId="0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textRotation="90" wrapText="1"/>
    </xf>
    <xf numFmtId="0" fontId="3" fillId="2" borderId="29" xfId="0" applyFont="1" applyFill="1" applyBorder="1"/>
    <xf numFmtId="0" fontId="8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0" borderId="29" xfId="0" applyFont="1" applyBorder="1"/>
    <xf numFmtId="164" fontId="8" fillId="2" borderId="29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1" fontId="8" fillId="0" borderId="28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/>
    <xf numFmtId="0" fontId="3" fillId="0" borderId="0" xfId="0" applyFont="1" applyFill="1"/>
    <xf numFmtId="0" fontId="8" fillId="0" borderId="0" xfId="0" applyFont="1" applyFill="1"/>
    <xf numFmtId="0" fontId="3" fillId="0" borderId="29" xfId="0" applyFont="1" applyFill="1" applyBorder="1" applyAlignment="1">
      <alignment horizontal="center" vertical="center" wrapText="1"/>
    </xf>
    <xf numFmtId="164" fontId="8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164" fontId="8" fillId="0" borderId="44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 wrapText="1"/>
    </xf>
    <xf numFmtId="1" fontId="8" fillId="0" borderId="29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49" fontId="11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left"/>
    </xf>
    <xf numFmtId="0" fontId="0" fillId="0" borderId="0" xfId="0" applyAlignment="1"/>
    <xf numFmtId="0" fontId="6" fillId="2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9" xfId="0" applyFont="1" applyBorder="1" applyAlignment="1" applyProtection="1">
      <alignment horizontal="center" vertical="center" textRotation="90" wrapText="1"/>
      <protection locked="0"/>
    </xf>
    <xf numFmtId="0" fontId="8" fillId="0" borderId="13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wrapText="1"/>
    </xf>
    <xf numFmtId="0" fontId="3" fillId="0" borderId="22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3" fillId="0" borderId="44" xfId="3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9" xfId="0" applyFont="1" applyFill="1" applyBorder="1" applyAlignment="1" applyProtection="1">
      <alignment vertical="center" wrapText="1"/>
      <protection locked="0"/>
    </xf>
    <xf numFmtId="0" fontId="3" fillId="0" borderId="29" xfId="3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9" xfId="3" applyFont="1" applyFill="1" applyBorder="1" applyAlignment="1">
      <alignment vertical="center" wrapText="1"/>
    </xf>
    <xf numFmtId="0" fontId="8" fillId="0" borderId="3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right" wrapText="1"/>
    </xf>
    <xf numFmtId="0" fontId="8" fillId="0" borderId="31" xfId="0" applyFont="1" applyFill="1" applyBorder="1" applyAlignment="1">
      <alignment horizontal="right" wrapText="1"/>
    </xf>
    <xf numFmtId="0" fontId="8" fillId="0" borderId="32" xfId="0" applyFont="1" applyFill="1" applyBorder="1" applyAlignment="1">
      <alignment horizontal="right" wrapText="1"/>
    </xf>
    <xf numFmtId="1" fontId="8" fillId="0" borderId="2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33" xfId="0" applyFont="1" applyFill="1" applyBorder="1" applyAlignment="1"/>
    <xf numFmtId="0" fontId="8" fillId="0" borderId="34" xfId="0" applyFont="1" applyFill="1" applyBorder="1" applyAlignment="1"/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8" xfId="0" applyFont="1" applyFill="1" applyBorder="1" applyAlignment="1"/>
    <xf numFmtId="0" fontId="8" fillId="0" borderId="39" xfId="0" applyFont="1" applyFill="1" applyBorder="1" applyAlignment="1"/>
    <xf numFmtId="0" fontId="8" fillId="0" borderId="40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4" xfId="2"/>
    <cellStyle name="Обычный_b_g_new_spets_07_12_3" xfId="1"/>
    <cellStyle name="Обычный_b_z_05_03v" xfId="3"/>
  </cellStyles>
  <dxfs count="2">
    <dxf>
      <font>
        <color rgb="FF9C0006"/>
      </font>
      <fill>
        <patternFill>
          <bgColor rgb="FFFFC8C8"/>
        </patternFill>
      </fill>
    </dxf>
    <dxf>
      <font>
        <color rgb="FF9C0006"/>
      </font>
      <fill>
        <patternFill>
          <bgColor rgb="FFFFC8C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11</xdr:row>
      <xdr:rowOff>28575</xdr:rowOff>
    </xdr:from>
    <xdr:to>
      <xdr:col>33</xdr:col>
      <xdr:colOff>69234</xdr:colOff>
      <xdr:row>14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38375"/>
          <a:ext cx="1020383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tabSelected="1" topLeftCell="A25" zoomScaleNormal="100" workbookViewId="0">
      <selection activeCell="T43" sqref="T43:AI43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3.8867187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 t="s">
        <v>1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  <c r="AG1" s="1"/>
      <c r="AH1" s="1"/>
      <c r="AI1" s="1"/>
    </row>
    <row r="2" spans="1:68" ht="15.6" x14ac:dyDescent="0.3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"/>
      <c r="M2" s="1"/>
      <c r="N2" s="65" t="s">
        <v>3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1"/>
      <c r="AC2" s="66" t="s">
        <v>4</v>
      </c>
      <c r="AD2" s="66"/>
      <c r="AE2" s="66"/>
      <c r="AF2" s="66"/>
      <c r="AG2" s="66"/>
      <c r="AH2" s="66"/>
      <c r="AI2" s="66"/>
    </row>
    <row r="3" spans="1:68" ht="15.6" x14ac:dyDescent="0.3">
      <c r="A3" s="62" t="s">
        <v>45</v>
      </c>
      <c r="B3" s="62"/>
      <c r="C3" s="62"/>
      <c r="D3" s="62"/>
      <c r="E3" s="62"/>
      <c r="F3" s="62"/>
      <c r="G3" s="62"/>
      <c r="H3" s="62"/>
      <c r="I3" s="62"/>
      <c r="J3" s="62"/>
      <c r="K3" s="3"/>
      <c r="L3" s="63" t="s">
        <v>5</v>
      </c>
      <c r="M3" s="63"/>
      <c r="N3" s="63"/>
      <c r="O3" s="63"/>
      <c r="P3" s="64" t="s">
        <v>6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68" ht="15.6" x14ac:dyDescent="0.3">
      <c r="A4" s="62" t="s">
        <v>53</v>
      </c>
      <c r="B4" s="62"/>
      <c r="C4" s="62"/>
      <c r="D4" s="62"/>
      <c r="E4" s="62"/>
      <c r="F4" s="62"/>
      <c r="G4" s="62"/>
      <c r="H4" s="62"/>
      <c r="I4" s="62"/>
      <c r="J4" s="62"/>
      <c r="K4" s="3"/>
      <c r="L4" s="4" t="s">
        <v>7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86" t="s">
        <v>8</v>
      </c>
      <c r="M5" s="86"/>
      <c r="N5" s="86"/>
      <c r="O5" s="86"/>
      <c r="P5" s="86"/>
      <c r="Q5" s="86"/>
      <c r="R5" s="86"/>
      <c r="S5" s="86"/>
      <c r="T5" s="86"/>
      <c r="U5" s="87"/>
      <c r="V5" s="87"/>
      <c r="W5" s="87"/>
      <c r="X5" s="87"/>
      <c r="Y5" s="87"/>
      <c r="Z5" s="87"/>
      <c r="AA5" s="1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55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66" t="s">
        <v>46</v>
      </c>
      <c r="AD6" s="66"/>
      <c r="AE6" s="66"/>
      <c r="AF6" s="66"/>
      <c r="AG6" s="66"/>
      <c r="AH6" s="66"/>
      <c r="AI6" s="87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54</v>
      </c>
      <c r="M7" s="6"/>
      <c r="N7" s="6"/>
      <c r="O7" s="88" t="s">
        <v>43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1"/>
      <c r="AC7" s="4" t="s">
        <v>9</v>
      </c>
      <c r="AD7" s="3"/>
      <c r="AE7" s="3"/>
      <c r="AF7" s="3"/>
      <c r="AG7" s="3"/>
      <c r="AH7" s="1"/>
      <c r="AI7" s="1"/>
    </row>
    <row r="8" spans="1:68" ht="16.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3" t="s">
        <v>10</v>
      </c>
      <c r="M9" s="6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6" t="s">
        <v>47</v>
      </c>
      <c r="AD9" s="66"/>
      <c r="AE9" s="66"/>
      <c r="AF9" s="66"/>
      <c r="AG9" s="66"/>
      <c r="AH9" s="5"/>
      <c r="AI9" s="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09" t="s">
        <v>58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68" ht="18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8.600000000000001" thickBo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4.4" thickTop="1" thickBot="1" x14ac:dyDescent="0.3">
      <c r="A18" s="67" t="s">
        <v>11</v>
      </c>
      <c r="B18" s="69" t="s">
        <v>12</v>
      </c>
      <c r="C18" s="70"/>
      <c r="D18" s="70"/>
      <c r="E18" s="70"/>
      <c r="F18" s="70"/>
      <c r="G18" s="70"/>
      <c r="H18" s="70"/>
      <c r="I18" s="70"/>
      <c r="J18" s="71"/>
      <c r="K18" s="78" t="s">
        <v>13</v>
      </c>
      <c r="L18" s="79"/>
      <c r="M18" s="79"/>
      <c r="N18" s="79"/>
      <c r="O18" s="79"/>
      <c r="P18" s="79"/>
      <c r="Q18" s="80" t="s">
        <v>14</v>
      </c>
      <c r="R18" s="80"/>
      <c r="S18" s="80"/>
      <c r="T18" s="80"/>
      <c r="U18" s="10">
        <v>10</v>
      </c>
      <c r="V18" s="11"/>
      <c r="W18" s="78" t="s">
        <v>15</v>
      </c>
      <c r="X18" s="79"/>
      <c r="Y18" s="79"/>
      <c r="Z18" s="79"/>
      <c r="AA18" s="79"/>
      <c r="AB18" s="79"/>
      <c r="AC18" s="80" t="s">
        <v>14</v>
      </c>
      <c r="AD18" s="80"/>
      <c r="AE18" s="80"/>
      <c r="AF18" s="80"/>
      <c r="AG18" s="10">
        <v>14</v>
      </c>
      <c r="AH18" s="11"/>
      <c r="AI18" s="90" t="s">
        <v>16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68"/>
      <c r="B19" s="72"/>
      <c r="C19" s="73"/>
      <c r="D19" s="73"/>
      <c r="E19" s="73"/>
      <c r="F19" s="73"/>
      <c r="G19" s="73"/>
      <c r="H19" s="73"/>
      <c r="I19" s="73"/>
      <c r="J19" s="74"/>
      <c r="K19" s="92" t="s">
        <v>17</v>
      </c>
      <c r="L19" s="94" t="s">
        <v>18</v>
      </c>
      <c r="M19" s="83" t="s">
        <v>19</v>
      </c>
      <c r="N19" s="84"/>
      <c r="O19" s="84"/>
      <c r="P19" s="85"/>
      <c r="Q19" s="94" t="s">
        <v>20</v>
      </c>
      <c r="R19" s="81" t="s">
        <v>21</v>
      </c>
      <c r="S19" s="81" t="s">
        <v>22</v>
      </c>
      <c r="T19" s="81" t="s">
        <v>23</v>
      </c>
      <c r="U19" s="83" t="s">
        <v>24</v>
      </c>
      <c r="V19" s="96"/>
      <c r="W19" s="92" t="s">
        <v>17</v>
      </c>
      <c r="X19" s="94" t="s">
        <v>18</v>
      </c>
      <c r="Y19" s="83" t="s">
        <v>19</v>
      </c>
      <c r="Z19" s="84"/>
      <c r="AA19" s="84"/>
      <c r="AB19" s="85"/>
      <c r="AC19" s="94" t="s">
        <v>20</v>
      </c>
      <c r="AD19" s="81" t="s">
        <v>21</v>
      </c>
      <c r="AE19" s="81" t="s">
        <v>22</v>
      </c>
      <c r="AF19" s="81" t="s">
        <v>23</v>
      </c>
      <c r="AG19" s="83" t="s">
        <v>24</v>
      </c>
      <c r="AH19" s="96"/>
      <c r="AI19" s="91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3.8" thickBot="1" x14ac:dyDescent="0.3">
      <c r="A20" s="68"/>
      <c r="B20" s="72"/>
      <c r="C20" s="73"/>
      <c r="D20" s="73"/>
      <c r="E20" s="73"/>
      <c r="F20" s="73"/>
      <c r="G20" s="73"/>
      <c r="H20" s="73"/>
      <c r="I20" s="73"/>
      <c r="J20" s="74"/>
      <c r="K20" s="93"/>
      <c r="L20" s="95"/>
      <c r="M20" s="81" t="s">
        <v>25</v>
      </c>
      <c r="N20" s="83" t="s">
        <v>26</v>
      </c>
      <c r="O20" s="84"/>
      <c r="P20" s="85"/>
      <c r="Q20" s="95"/>
      <c r="R20" s="82"/>
      <c r="S20" s="82"/>
      <c r="T20" s="82"/>
      <c r="U20" s="81" t="s">
        <v>27</v>
      </c>
      <c r="V20" s="97" t="s">
        <v>28</v>
      </c>
      <c r="W20" s="93"/>
      <c r="X20" s="95"/>
      <c r="Y20" s="81" t="s">
        <v>25</v>
      </c>
      <c r="Z20" s="83" t="s">
        <v>26</v>
      </c>
      <c r="AA20" s="84"/>
      <c r="AB20" s="85"/>
      <c r="AC20" s="95"/>
      <c r="AD20" s="82"/>
      <c r="AE20" s="82"/>
      <c r="AF20" s="82"/>
      <c r="AG20" s="81" t="s">
        <v>27</v>
      </c>
      <c r="AH20" s="97" t="s">
        <v>28</v>
      </c>
      <c r="AI20" s="9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12.75" customHeight="1" x14ac:dyDescent="0.25">
      <c r="A21" s="68"/>
      <c r="B21" s="72"/>
      <c r="C21" s="73"/>
      <c r="D21" s="73"/>
      <c r="E21" s="73"/>
      <c r="F21" s="73"/>
      <c r="G21" s="73"/>
      <c r="H21" s="73"/>
      <c r="I21" s="73"/>
      <c r="J21" s="74"/>
      <c r="K21" s="93"/>
      <c r="L21" s="95"/>
      <c r="M21" s="82"/>
      <c r="N21" s="12"/>
      <c r="O21" s="12"/>
      <c r="P21" s="13"/>
      <c r="Q21" s="95"/>
      <c r="R21" s="82"/>
      <c r="S21" s="82"/>
      <c r="T21" s="82"/>
      <c r="U21" s="82"/>
      <c r="V21" s="98"/>
      <c r="W21" s="93"/>
      <c r="X21" s="95"/>
      <c r="Y21" s="82"/>
      <c r="Z21" s="12"/>
      <c r="AA21" s="12"/>
      <c r="AB21" s="13"/>
      <c r="AC21" s="95"/>
      <c r="AD21" s="82"/>
      <c r="AE21" s="82"/>
      <c r="AF21" s="82"/>
      <c r="AG21" s="82"/>
      <c r="AH21" s="98"/>
      <c r="AI21" s="91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9" customFormat="1" ht="57" thickBot="1" x14ac:dyDescent="0.3">
      <c r="A22" s="68"/>
      <c r="B22" s="75"/>
      <c r="C22" s="76"/>
      <c r="D22" s="76"/>
      <c r="E22" s="76"/>
      <c r="F22" s="76"/>
      <c r="G22" s="76"/>
      <c r="H22" s="76"/>
      <c r="I22" s="76"/>
      <c r="J22" s="77"/>
      <c r="K22" s="93"/>
      <c r="L22" s="95"/>
      <c r="M22" s="82"/>
      <c r="N22" s="14" t="s">
        <v>29</v>
      </c>
      <c r="O22" s="14" t="s">
        <v>30</v>
      </c>
      <c r="P22" s="14" t="s">
        <v>31</v>
      </c>
      <c r="Q22" s="95"/>
      <c r="R22" s="82"/>
      <c r="S22" s="82"/>
      <c r="T22" s="82"/>
      <c r="U22" s="82"/>
      <c r="V22" s="98"/>
      <c r="W22" s="93"/>
      <c r="X22" s="95"/>
      <c r="Y22" s="82"/>
      <c r="Z22" s="14" t="s">
        <v>29</v>
      </c>
      <c r="AA22" s="14" t="s">
        <v>30</v>
      </c>
      <c r="AB22" s="14" t="s">
        <v>31</v>
      </c>
      <c r="AC22" s="95"/>
      <c r="AD22" s="82"/>
      <c r="AE22" s="82"/>
      <c r="AF22" s="82"/>
      <c r="AG22" s="82"/>
      <c r="AH22" s="98"/>
      <c r="AI22" s="91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3" customFormat="1" x14ac:dyDescent="0.25">
      <c r="A23" s="42">
        <v>1</v>
      </c>
      <c r="B23" s="102" t="s">
        <v>48</v>
      </c>
      <c r="C23" s="102"/>
      <c r="D23" s="102"/>
      <c r="E23" s="102"/>
      <c r="F23" s="102"/>
      <c r="G23" s="102"/>
      <c r="H23" s="102"/>
      <c r="I23" s="102"/>
      <c r="J23" s="102"/>
      <c r="K23" s="43">
        <v>3</v>
      </c>
      <c r="L23" s="44">
        <v>90</v>
      </c>
      <c r="M23" s="30">
        <v>30</v>
      </c>
      <c r="N23" s="45">
        <v>10</v>
      </c>
      <c r="O23" s="45">
        <v>20</v>
      </c>
      <c r="P23" s="45"/>
      <c r="Q23" s="46">
        <f>L23-M23</f>
        <v>60</v>
      </c>
      <c r="R23" s="47">
        <f t="shared" ref="R23:R32" si="0">M23/$U$18</f>
        <v>3</v>
      </c>
      <c r="S23" s="48"/>
      <c r="T23" s="49">
        <v>1</v>
      </c>
      <c r="U23" s="37"/>
      <c r="V23" s="38">
        <v>1</v>
      </c>
      <c r="W23" s="43"/>
      <c r="X23" s="50"/>
      <c r="Y23" s="51"/>
      <c r="Z23" s="51"/>
      <c r="AA23" s="51"/>
      <c r="AB23" s="51"/>
      <c r="AC23" s="49"/>
      <c r="AD23" s="47"/>
      <c r="AE23" s="48"/>
      <c r="AF23" s="49"/>
      <c r="AG23" s="52"/>
      <c r="AH23" s="52"/>
      <c r="AI23" s="23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</row>
    <row r="24" spans="1:68" s="31" customFormat="1" ht="12.75" customHeight="1" x14ac:dyDescent="0.25">
      <c r="A24" s="23">
        <f>A23+1</f>
        <v>2</v>
      </c>
      <c r="B24" s="105" t="s">
        <v>49</v>
      </c>
      <c r="C24" s="105"/>
      <c r="D24" s="105"/>
      <c r="E24" s="105"/>
      <c r="F24" s="105"/>
      <c r="G24" s="105"/>
      <c r="H24" s="105"/>
      <c r="I24" s="105"/>
      <c r="J24" s="105"/>
      <c r="K24" s="35"/>
      <c r="L24" s="36"/>
      <c r="M24" s="22"/>
      <c r="N24" s="22"/>
      <c r="O24" s="22"/>
      <c r="P24" s="22"/>
      <c r="Q24" s="46"/>
      <c r="R24" s="47"/>
      <c r="S24" s="23"/>
      <c r="T24" s="34"/>
      <c r="U24" s="39"/>
      <c r="V24" s="38"/>
      <c r="W24" s="35">
        <v>3</v>
      </c>
      <c r="X24" s="36">
        <f t="shared" ref="X24" si="1">W24*30</f>
        <v>90</v>
      </c>
      <c r="Y24" s="22">
        <v>30</v>
      </c>
      <c r="Z24" s="22">
        <v>10</v>
      </c>
      <c r="AA24" s="22">
        <v>20</v>
      </c>
      <c r="AB24" s="22"/>
      <c r="AC24" s="34">
        <f>X24-Y24</f>
        <v>60</v>
      </c>
      <c r="AD24" s="53">
        <f>Y24/$AG$18</f>
        <v>2.1428571428571428</v>
      </c>
      <c r="AE24" s="23"/>
      <c r="AF24" s="34">
        <v>1</v>
      </c>
      <c r="AG24" s="38"/>
      <c r="AH24" s="38">
        <v>1</v>
      </c>
      <c r="AI24" s="23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8" s="33" customFormat="1" x14ac:dyDescent="0.25">
      <c r="A25" s="23">
        <f t="shared" ref="A25:A30" si="2">A24+1</f>
        <v>3</v>
      </c>
      <c r="B25" s="103" t="s">
        <v>56</v>
      </c>
      <c r="C25" s="103"/>
      <c r="D25" s="103"/>
      <c r="E25" s="103"/>
      <c r="F25" s="103"/>
      <c r="G25" s="103"/>
      <c r="H25" s="103"/>
      <c r="I25" s="103"/>
      <c r="J25" s="103"/>
      <c r="K25" s="35">
        <v>3</v>
      </c>
      <c r="L25" s="54">
        <v>90</v>
      </c>
      <c r="M25" s="55">
        <v>30</v>
      </c>
      <c r="N25" s="45">
        <v>10</v>
      </c>
      <c r="O25" s="45">
        <v>20</v>
      </c>
      <c r="P25" s="45"/>
      <c r="Q25" s="46">
        <f t="shared" ref="Q25:Q32" si="3">L25-M25</f>
        <v>60</v>
      </c>
      <c r="R25" s="47">
        <f t="shared" si="0"/>
        <v>3</v>
      </c>
      <c r="S25" s="23"/>
      <c r="T25" s="34">
        <v>1</v>
      </c>
      <c r="U25" s="37"/>
      <c r="V25" s="38">
        <v>1</v>
      </c>
      <c r="W25" s="35"/>
      <c r="X25" s="36"/>
      <c r="Y25" s="22"/>
      <c r="Z25" s="22"/>
      <c r="AA25" s="22"/>
      <c r="AB25" s="22"/>
      <c r="AC25" s="34"/>
      <c r="AD25" s="53"/>
      <c r="AE25" s="23"/>
      <c r="AF25" s="34"/>
      <c r="AG25" s="38"/>
      <c r="AH25" s="38"/>
      <c r="AI25" s="23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8" s="32" customFormat="1" ht="27" customHeight="1" x14ac:dyDescent="0.25">
      <c r="A26" s="23">
        <f t="shared" si="2"/>
        <v>4</v>
      </c>
      <c r="B26" s="111" t="s">
        <v>57</v>
      </c>
      <c r="C26" s="111"/>
      <c r="D26" s="111"/>
      <c r="E26" s="111"/>
      <c r="F26" s="111"/>
      <c r="G26" s="111"/>
      <c r="H26" s="111"/>
      <c r="I26" s="111"/>
      <c r="J26" s="111"/>
      <c r="K26" s="35"/>
      <c r="L26" s="36"/>
      <c r="M26" s="22"/>
      <c r="N26" s="22"/>
      <c r="O26" s="22"/>
      <c r="P26" s="22"/>
      <c r="Q26" s="46"/>
      <c r="R26" s="47"/>
      <c r="S26" s="23"/>
      <c r="T26" s="34"/>
      <c r="U26" s="38"/>
      <c r="V26" s="38"/>
      <c r="W26" s="35">
        <v>3</v>
      </c>
      <c r="X26" s="36">
        <f>W26*30</f>
        <v>90</v>
      </c>
      <c r="Y26" s="22">
        <v>30</v>
      </c>
      <c r="Z26" s="22">
        <v>10</v>
      </c>
      <c r="AA26" s="22">
        <v>20</v>
      </c>
      <c r="AB26" s="22"/>
      <c r="AC26" s="34">
        <f t="shared" ref="AC26:AC35" si="4">X26-Y26</f>
        <v>60</v>
      </c>
      <c r="AD26" s="53">
        <f t="shared" ref="AD26:AD35" si="5">Y26/$AG$18</f>
        <v>2.1428571428571428</v>
      </c>
      <c r="AE26" s="23"/>
      <c r="AF26" s="34">
        <v>1</v>
      </c>
      <c r="AG26" s="38"/>
      <c r="AH26" s="38">
        <v>1</v>
      </c>
      <c r="AI26" s="23"/>
    </row>
    <row r="27" spans="1:68" s="32" customFormat="1" ht="28.95" customHeight="1" x14ac:dyDescent="0.25">
      <c r="A27" s="23">
        <f t="shared" si="2"/>
        <v>5</v>
      </c>
      <c r="B27" s="104" t="s">
        <v>32</v>
      </c>
      <c r="C27" s="104"/>
      <c r="D27" s="104"/>
      <c r="E27" s="104"/>
      <c r="F27" s="104"/>
      <c r="G27" s="104"/>
      <c r="H27" s="104"/>
      <c r="I27" s="104"/>
      <c r="J27" s="104"/>
      <c r="K27" s="35">
        <v>3</v>
      </c>
      <c r="L27" s="36">
        <f t="shared" ref="L27" si="6">K27*30</f>
        <v>90</v>
      </c>
      <c r="M27" s="22">
        <v>30</v>
      </c>
      <c r="N27" s="22">
        <v>10</v>
      </c>
      <c r="O27" s="22">
        <v>20</v>
      </c>
      <c r="P27" s="22"/>
      <c r="Q27" s="46">
        <f t="shared" si="3"/>
        <v>60</v>
      </c>
      <c r="R27" s="47">
        <f t="shared" si="0"/>
        <v>3</v>
      </c>
      <c r="S27" s="23"/>
      <c r="T27" s="34">
        <v>1</v>
      </c>
      <c r="U27" s="39"/>
      <c r="V27" s="38">
        <v>1</v>
      </c>
      <c r="W27" s="35">
        <v>3</v>
      </c>
      <c r="X27" s="36">
        <f t="shared" ref="X27" si="7">W27*30</f>
        <v>90</v>
      </c>
      <c r="Y27" s="22">
        <v>30</v>
      </c>
      <c r="Z27" s="22">
        <v>10</v>
      </c>
      <c r="AA27" s="22">
        <v>20</v>
      </c>
      <c r="AB27" s="22"/>
      <c r="AC27" s="34">
        <f t="shared" si="4"/>
        <v>60</v>
      </c>
      <c r="AD27" s="53">
        <f t="shared" si="5"/>
        <v>2.1428571428571428</v>
      </c>
      <c r="AE27" s="23"/>
      <c r="AF27" s="34">
        <v>1</v>
      </c>
      <c r="AG27" s="38">
        <v>1</v>
      </c>
      <c r="AH27" s="38"/>
      <c r="AI27" s="23"/>
    </row>
    <row r="28" spans="1:68" s="31" customFormat="1" ht="25.5" customHeight="1" x14ac:dyDescent="0.25">
      <c r="A28" s="23">
        <f t="shared" si="2"/>
        <v>6</v>
      </c>
      <c r="B28" s="105" t="s">
        <v>44</v>
      </c>
      <c r="C28" s="105"/>
      <c r="D28" s="105"/>
      <c r="E28" s="105"/>
      <c r="F28" s="105"/>
      <c r="G28" s="105"/>
      <c r="H28" s="105"/>
      <c r="I28" s="105"/>
      <c r="J28" s="105"/>
      <c r="K28" s="35">
        <v>3</v>
      </c>
      <c r="L28" s="36">
        <f t="shared" ref="L28" si="8">K28*30</f>
        <v>90</v>
      </c>
      <c r="M28" s="22">
        <v>30</v>
      </c>
      <c r="N28" s="22">
        <v>4</v>
      </c>
      <c r="O28" s="22">
        <v>26</v>
      </c>
      <c r="P28" s="22"/>
      <c r="Q28" s="46">
        <f t="shared" si="3"/>
        <v>60</v>
      </c>
      <c r="R28" s="47">
        <f t="shared" si="0"/>
        <v>3</v>
      </c>
      <c r="S28" s="23"/>
      <c r="T28" s="34">
        <v>1</v>
      </c>
      <c r="U28" s="38">
        <v>1</v>
      </c>
      <c r="V28" s="38"/>
      <c r="W28" s="35"/>
      <c r="X28" s="36"/>
      <c r="Y28" s="22"/>
      <c r="Z28" s="22"/>
      <c r="AA28" s="22"/>
      <c r="AB28" s="22"/>
      <c r="AC28" s="34"/>
      <c r="AD28" s="53"/>
      <c r="AE28" s="23"/>
      <c r="AF28" s="34"/>
      <c r="AG28" s="38"/>
      <c r="AH28" s="38"/>
      <c r="AI28" s="23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8" s="32" customFormat="1" ht="36.75" customHeight="1" x14ac:dyDescent="0.25">
      <c r="A29" s="23">
        <f t="shared" si="2"/>
        <v>7</v>
      </c>
      <c r="B29" s="103" t="s">
        <v>50</v>
      </c>
      <c r="C29" s="103"/>
      <c r="D29" s="103"/>
      <c r="E29" s="103"/>
      <c r="F29" s="103"/>
      <c r="G29" s="103"/>
      <c r="H29" s="103"/>
      <c r="I29" s="103"/>
      <c r="J29" s="103"/>
      <c r="K29" s="35">
        <v>3</v>
      </c>
      <c r="L29" s="36">
        <f>K29*30</f>
        <v>90</v>
      </c>
      <c r="M29" s="22">
        <v>40</v>
      </c>
      <c r="N29" s="22">
        <v>10</v>
      </c>
      <c r="O29" s="22">
        <v>30</v>
      </c>
      <c r="P29" s="22"/>
      <c r="Q29" s="46">
        <f t="shared" si="3"/>
        <v>50</v>
      </c>
      <c r="R29" s="47">
        <f t="shared" si="0"/>
        <v>4</v>
      </c>
      <c r="S29" s="23"/>
      <c r="T29" s="34">
        <v>1</v>
      </c>
      <c r="U29" s="38"/>
      <c r="V29" s="38">
        <v>1</v>
      </c>
      <c r="W29" s="35">
        <v>3</v>
      </c>
      <c r="X29" s="36">
        <f>W29*30</f>
        <v>90</v>
      </c>
      <c r="Y29" s="22">
        <v>30</v>
      </c>
      <c r="Z29" s="22">
        <v>8</v>
      </c>
      <c r="AA29" s="22">
        <v>22</v>
      </c>
      <c r="AB29" s="22"/>
      <c r="AC29" s="34">
        <f t="shared" si="4"/>
        <v>60</v>
      </c>
      <c r="AD29" s="53">
        <f t="shared" si="5"/>
        <v>2.1428571428571428</v>
      </c>
      <c r="AE29" s="23"/>
      <c r="AF29" s="34">
        <v>1</v>
      </c>
      <c r="AG29" s="38">
        <v>1</v>
      </c>
      <c r="AH29" s="38"/>
      <c r="AI29" s="23"/>
    </row>
    <row r="30" spans="1:68" s="32" customFormat="1" x14ac:dyDescent="0.25">
      <c r="A30" s="23">
        <f t="shared" si="2"/>
        <v>8</v>
      </c>
      <c r="B30" s="106" t="s">
        <v>33</v>
      </c>
      <c r="C30" s="106"/>
      <c r="D30" s="106"/>
      <c r="E30" s="106"/>
      <c r="F30" s="106"/>
      <c r="G30" s="106"/>
      <c r="H30" s="106"/>
      <c r="I30" s="106"/>
      <c r="J30" s="106"/>
      <c r="K30" s="35">
        <v>9</v>
      </c>
      <c r="L30" s="36">
        <v>270</v>
      </c>
      <c r="M30" s="22"/>
      <c r="N30" s="22"/>
      <c r="O30" s="22"/>
      <c r="P30" s="22"/>
      <c r="Q30" s="46">
        <f t="shared" si="3"/>
        <v>270</v>
      </c>
      <c r="R30" s="47"/>
      <c r="S30" s="21"/>
      <c r="T30" s="36"/>
      <c r="U30" s="56"/>
      <c r="V30" s="56">
        <v>1</v>
      </c>
      <c r="W30" s="35"/>
      <c r="X30" s="22"/>
      <c r="Y30" s="22"/>
      <c r="Z30" s="22"/>
      <c r="AA30" s="22"/>
      <c r="AB30" s="22"/>
      <c r="AC30" s="34"/>
      <c r="AD30" s="53"/>
      <c r="AE30" s="21"/>
      <c r="AF30" s="36"/>
      <c r="AG30" s="38"/>
      <c r="AH30" s="57"/>
      <c r="AI30" s="21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</row>
    <row r="31" spans="1:68" s="32" customFormat="1" ht="13.8" x14ac:dyDescent="0.25">
      <c r="A31" s="107" t="s">
        <v>34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58"/>
      <c r="L31" s="58"/>
      <c r="M31" s="34"/>
      <c r="N31" s="21"/>
      <c r="O31" s="21"/>
      <c r="P31" s="21"/>
      <c r="Q31" s="46"/>
      <c r="R31" s="47"/>
      <c r="S31" s="23"/>
      <c r="T31" s="34"/>
      <c r="U31" s="56"/>
      <c r="V31" s="56"/>
      <c r="W31" s="35"/>
      <c r="X31" s="22"/>
      <c r="Y31" s="22"/>
      <c r="Z31" s="22"/>
      <c r="AA31" s="22"/>
      <c r="AB31" s="22"/>
      <c r="AC31" s="34"/>
      <c r="AD31" s="53"/>
      <c r="AE31" s="23"/>
      <c r="AF31" s="34"/>
      <c r="AG31" s="38"/>
      <c r="AH31" s="57"/>
      <c r="AI31" s="23"/>
    </row>
    <row r="32" spans="1:68" s="32" customFormat="1" ht="24" customHeight="1" x14ac:dyDescent="0.25">
      <c r="A32" s="59">
        <v>9</v>
      </c>
      <c r="B32" s="117" t="s">
        <v>61</v>
      </c>
      <c r="C32" s="117"/>
      <c r="D32" s="117"/>
      <c r="E32" s="117"/>
      <c r="F32" s="117"/>
      <c r="G32" s="117"/>
      <c r="H32" s="117"/>
      <c r="I32" s="117"/>
      <c r="J32" s="117"/>
      <c r="K32" s="35">
        <v>6</v>
      </c>
      <c r="L32" s="36">
        <f t="shared" ref="L32" si="9">K32*30</f>
        <v>180</v>
      </c>
      <c r="M32" s="22">
        <v>60</v>
      </c>
      <c r="N32" s="22">
        <v>10</v>
      </c>
      <c r="O32" s="22">
        <v>50</v>
      </c>
      <c r="P32" s="22"/>
      <c r="Q32" s="46">
        <f t="shared" si="3"/>
        <v>120</v>
      </c>
      <c r="R32" s="47">
        <f t="shared" si="0"/>
        <v>6</v>
      </c>
      <c r="S32" s="31"/>
      <c r="T32" s="31"/>
      <c r="U32" s="37"/>
      <c r="V32" s="38">
        <v>1</v>
      </c>
      <c r="W32" s="35"/>
      <c r="X32" s="22"/>
      <c r="Y32" s="22"/>
      <c r="Z32" s="22"/>
      <c r="AA32" s="22"/>
      <c r="AB32" s="22"/>
      <c r="AC32" s="34"/>
      <c r="AD32" s="53"/>
      <c r="AE32" s="23"/>
      <c r="AF32" s="34"/>
      <c r="AG32" s="38"/>
      <c r="AH32" s="57"/>
      <c r="AI32" s="23"/>
    </row>
    <row r="33" spans="1:68" ht="22.5" customHeight="1" x14ac:dyDescent="0.25">
      <c r="A33" s="59">
        <v>10</v>
      </c>
      <c r="B33" s="117" t="s">
        <v>59</v>
      </c>
      <c r="C33" s="117"/>
      <c r="D33" s="117"/>
      <c r="E33" s="117"/>
      <c r="F33" s="117"/>
      <c r="G33" s="117"/>
      <c r="H33" s="117"/>
      <c r="I33" s="117"/>
      <c r="J33" s="117"/>
      <c r="K33" s="35"/>
      <c r="L33" s="36"/>
      <c r="M33" s="22"/>
      <c r="N33" s="22"/>
      <c r="O33" s="22"/>
      <c r="P33" s="22"/>
      <c r="Q33" s="46"/>
      <c r="R33" s="47"/>
      <c r="S33" s="60"/>
      <c r="T33" s="17"/>
      <c r="U33" s="41"/>
      <c r="V33" s="41"/>
      <c r="W33" s="19">
        <v>6</v>
      </c>
      <c r="X33" s="20">
        <f t="shared" ref="X33:X35" si="10">W33*30</f>
        <v>180</v>
      </c>
      <c r="Y33" s="16">
        <v>60</v>
      </c>
      <c r="Z33" s="16"/>
      <c r="AA33" s="16">
        <v>60</v>
      </c>
      <c r="AB33" s="16"/>
      <c r="AC33" s="34">
        <f t="shared" si="4"/>
        <v>120</v>
      </c>
      <c r="AD33" s="53">
        <f t="shared" si="5"/>
        <v>4.2857142857142856</v>
      </c>
      <c r="AE33" s="15"/>
      <c r="AF33" s="61">
        <v>2</v>
      </c>
      <c r="AG33" s="41"/>
      <c r="AH33" s="41">
        <v>1</v>
      </c>
      <c r="AI33" s="23"/>
    </row>
    <row r="34" spans="1:68" ht="24.75" customHeight="1" x14ac:dyDescent="0.25">
      <c r="A34" s="59">
        <v>11</v>
      </c>
      <c r="B34" s="117" t="s">
        <v>62</v>
      </c>
      <c r="C34" s="117"/>
      <c r="D34" s="117"/>
      <c r="E34" s="117"/>
      <c r="F34" s="117"/>
      <c r="G34" s="117"/>
      <c r="H34" s="117"/>
      <c r="I34" s="117"/>
      <c r="J34" s="117"/>
      <c r="K34" s="35"/>
      <c r="L34" s="36"/>
      <c r="M34" s="22"/>
      <c r="N34" s="22"/>
      <c r="O34" s="22"/>
      <c r="P34" s="22"/>
      <c r="Q34" s="46"/>
      <c r="R34" s="47"/>
      <c r="S34" s="60"/>
      <c r="T34" s="17"/>
      <c r="U34" s="41"/>
      <c r="V34" s="41"/>
      <c r="W34" s="19">
        <v>6</v>
      </c>
      <c r="X34" s="20">
        <f t="shared" si="10"/>
        <v>180</v>
      </c>
      <c r="Y34" s="16">
        <v>60</v>
      </c>
      <c r="Z34" s="16">
        <v>10</v>
      </c>
      <c r="AA34" s="16">
        <v>50</v>
      </c>
      <c r="AB34" s="16"/>
      <c r="AC34" s="34">
        <f t="shared" si="4"/>
        <v>120</v>
      </c>
      <c r="AD34" s="53">
        <f t="shared" si="5"/>
        <v>4.2857142857142856</v>
      </c>
      <c r="AE34" s="18"/>
      <c r="AF34" s="18"/>
      <c r="AG34" s="40"/>
      <c r="AH34" s="40">
        <v>1</v>
      </c>
      <c r="AI34" s="23"/>
    </row>
    <row r="35" spans="1:68" ht="13.2" customHeight="1" x14ac:dyDescent="0.25">
      <c r="A35" s="59">
        <v>12</v>
      </c>
      <c r="B35" s="117" t="s">
        <v>60</v>
      </c>
      <c r="C35" s="117"/>
      <c r="D35" s="117"/>
      <c r="E35" s="117"/>
      <c r="F35" s="117"/>
      <c r="G35" s="117"/>
      <c r="H35" s="117"/>
      <c r="I35" s="117"/>
      <c r="J35" s="117"/>
      <c r="K35" s="35"/>
      <c r="L35" s="36"/>
      <c r="M35" s="34"/>
      <c r="N35" s="21"/>
      <c r="O35" s="21"/>
      <c r="P35" s="21"/>
      <c r="Q35" s="46"/>
      <c r="R35" s="47"/>
      <c r="S35" s="23"/>
      <c r="T35" s="34"/>
      <c r="U35" s="23"/>
      <c r="V35" s="23"/>
      <c r="W35" s="19">
        <v>6</v>
      </c>
      <c r="X35" s="20">
        <f t="shared" si="10"/>
        <v>180</v>
      </c>
      <c r="Y35" s="16">
        <v>60</v>
      </c>
      <c r="Z35" s="16">
        <v>10</v>
      </c>
      <c r="AA35" s="16">
        <v>50</v>
      </c>
      <c r="AB35" s="16"/>
      <c r="AC35" s="34">
        <f t="shared" si="4"/>
        <v>120</v>
      </c>
      <c r="AD35" s="53">
        <f t="shared" si="5"/>
        <v>4.2857142857142856</v>
      </c>
      <c r="AE35" s="23"/>
      <c r="AF35" s="34"/>
      <c r="AG35" s="56"/>
      <c r="AH35" s="56">
        <v>1</v>
      </c>
      <c r="AI35" s="23"/>
    </row>
    <row r="36" spans="1:68" x14ac:dyDescent="0.25">
      <c r="A36" s="118" t="s">
        <v>35</v>
      </c>
      <c r="B36" s="119"/>
      <c r="C36" s="119"/>
      <c r="D36" s="119"/>
      <c r="E36" s="119"/>
      <c r="F36" s="119"/>
      <c r="G36" s="119"/>
      <c r="H36" s="119"/>
      <c r="I36" s="119"/>
      <c r="J36" s="120"/>
      <c r="K36" s="121">
        <f t="shared" ref="K36:R36" si="11">SUM(K23:K35)</f>
        <v>30</v>
      </c>
      <c r="L36" s="36">
        <f t="shared" si="11"/>
        <v>900</v>
      </c>
      <c r="M36" s="36">
        <f t="shared" si="11"/>
        <v>220</v>
      </c>
      <c r="N36" s="36">
        <f t="shared" si="11"/>
        <v>54</v>
      </c>
      <c r="O36" s="36">
        <f t="shared" si="11"/>
        <v>166</v>
      </c>
      <c r="P36" s="36">
        <f t="shared" si="11"/>
        <v>0</v>
      </c>
      <c r="Q36" s="36">
        <f t="shared" si="11"/>
        <v>680</v>
      </c>
      <c r="R36" s="25">
        <f t="shared" si="11"/>
        <v>22</v>
      </c>
      <c r="S36" s="25">
        <f>COUNT(S25:S35)</f>
        <v>0</v>
      </c>
      <c r="T36" s="25">
        <f>SUM(T25:T35)</f>
        <v>4</v>
      </c>
      <c r="U36" s="25">
        <f>COUNT(U25:U35)</f>
        <v>1</v>
      </c>
      <c r="V36" s="25">
        <v>6</v>
      </c>
      <c r="W36" s="24">
        <f t="shared" ref="W36:AC36" si="12">SUM(W23:W35)</f>
        <v>30</v>
      </c>
      <c r="X36" s="24">
        <f t="shared" si="12"/>
        <v>900</v>
      </c>
      <c r="Y36" s="24">
        <f t="shared" si="12"/>
        <v>300</v>
      </c>
      <c r="Z36" s="24">
        <f t="shared" si="12"/>
        <v>58</v>
      </c>
      <c r="AA36" s="24">
        <f t="shared" si="12"/>
        <v>242</v>
      </c>
      <c r="AB36" s="24">
        <f t="shared" si="12"/>
        <v>0</v>
      </c>
      <c r="AC36" s="24">
        <f t="shared" si="12"/>
        <v>600</v>
      </c>
      <c r="AD36" s="26">
        <f>SUM(AD25:AD35)</f>
        <v>19.285714285714285</v>
      </c>
      <c r="AE36" s="25">
        <f>COUNT(AE25:AE35)</f>
        <v>0</v>
      </c>
      <c r="AF36" s="25">
        <f>SUM(AF25:AF35)</f>
        <v>5</v>
      </c>
      <c r="AG36" s="25">
        <f>COUNT(AG25:AG35)</f>
        <v>2</v>
      </c>
      <c r="AH36" s="27">
        <f>SUM(AH23:AH35)</f>
        <v>5</v>
      </c>
      <c r="AI36" s="28"/>
      <c r="AJ36" s="29"/>
      <c r="AK36" s="29"/>
      <c r="AL36" s="29"/>
      <c r="AM36" s="29"/>
      <c r="AN36" s="29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</row>
    <row r="37" spans="1:6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68" ht="13.8" thickBot="1" x14ac:dyDescent="0.3">
      <c r="A38" s="32"/>
      <c r="B38" s="32"/>
      <c r="C38" s="32"/>
      <c r="D38" s="122" t="s">
        <v>36</v>
      </c>
      <c r="E38" s="122"/>
      <c r="F38" s="122"/>
      <c r="G38" s="122"/>
      <c r="H38" s="122"/>
      <c r="I38" s="122"/>
      <c r="J38" s="122"/>
      <c r="K38" s="32"/>
      <c r="L38" s="32"/>
      <c r="M38" s="32"/>
      <c r="N38" s="32"/>
      <c r="O38" s="32"/>
      <c r="P38" s="32"/>
      <c r="Q38" s="32"/>
    </row>
    <row r="39" spans="1:68" x14ac:dyDescent="0.25">
      <c r="A39" s="32"/>
      <c r="B39" s="32"/>
      <c r="C39" s="32"/>
      <c r="D39" s="32"/>
      <c r="E39" s="123" t="s">
        <v>11</v>
      </c>
      <c r="F39" s="124"/>
      <c r="G39" s="125" t="s">
        <v>37</v>
      </c>
      <c r="H39" s="126"/>
      <c r="I39" s="126"/>
      <c r="J39" s="126"/>
      <c r="K39" s="127"/>
      <c r="L39" s="125" t="s">
        <v>38</v>
      </c>
      <c r="M39" s="126"/>
      <c r="N39" s="127"/>
      <c r="O39" s="125" t="s">
        <v>39</v>
      </c>
      <c r="P39" s="126"/>
      <c r="Q39" s="127"/>
      <c r="R39" s="99" t="s">
        <v>40</v>
      </c>
      <c r="S39" s="100"/>
      <c r="T39" s="101"/>
      <c r="U39" s="99" t="s">
        <v>41</v>
      </c>
      <c r="V39" s="100"/>
      <c r="W39" s="112"/>
    </row>
    <row r="40" spans="1:68" ht="13.8" thickBot="1" x14ac:dyDescent="0.3">
      <c r="A40" s="32"/>
      <c r="B40" s="32"/>
      <c r="C40" s="32"/>
      <c r="D40" s="32"/>
      <c r="E40" s="128"/>
      <c r="F40" s="129"/>
      <c r="G40" s="130" t="s">
        <v>33</v>
      </c>
      <c r="H40" s="131"/>
      <c r="I40" s="131"/>
      <c r="J40" s="131"/>
      <c r="K40" s="132"/>
      <c r="L40" s="133">
        <v>6</v>
      </c>
      <c r="M40" s="134"/>
      <c r="N40" s="135"/>
      <c r="O40" s="133">
        <v>270</v>
      </c>
      <c r="P40" s="134"/>
      <c r="Q40" s="135"/>
      <c r="R40" s="113">
        <v>9</v>
      </c>
      <c r="S40" s="114"/>
      <c r="T40" s="115"/>
      <c r="U40" s="113" t="s">
        <v>42</v>
      </c>
      <c r="V40" s="114"/>
      <c r="W40" s="116"/>
    </row>
    <row r="41" spans="1:68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68" x14ac:dyDescent="0.25">
      <c r="A42" s="136" t="s">
        <v>51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32"/>
      <c r="P42" s="32"/>
      <c r="Q42" s="32"/>
    </row>
    <row r="43" spans="1:68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32"/>
      <c r="P43" s="32"/>
      <c r="Q43" s="32"/>
      <c r="T43" s="137" t="s">
        <v>52</v>
      </c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</row>
  </sheetData>
  <mergeCells count="73">
    <mergeCell ref="L11:X11"/>
    <mergeCell ref="B24:J24"/>
    <mergeCell ref="B26:J26"/>
    <mergeCell ref="A42:N43"/>
    <mergeCell ref="T43:AI43"/>
    <mergeCell ref="O39:Q39"/>
    <mergeCell ref="R39:T39"/>
    <mergeCell ref="U39:W39"/>
    <mergeCell ref="G40:K40"/>
    <mergeCell ref="L40:N40"/>
    <mergeCell ref="O40:Q40"/>
    <mergeCell ref="R40:T40"/>
    <mergeCell ref="U40:W40"/>
    <mergeCell ref="L39:N39"/>
    <mergeCell ref="B34:J34"/>
    <mergeCell ref="B35:J35"/>
    <mergeCell ref="A36:J36"/>
    <mergeCell ref="D38:J38"/>
    <mergeCell ref="G39:K39"/>
    <mergeCell ref="B33:J33"/>
    <mergeCell ref="B23:J23"/>
    <mergeCell ref="B25:J25"/>
    <mergeCell ref="B27:J27"/>
    <mergeCell ref="B28:J28"/>
    <mergeCell ref="B29:J29"/>
    <mergeCell ref="B30:J30"/>
    <mergeCell ref="A31:J31"/>
    <mergeCell ref="B32:J32"/>
    <mergeCell ref="AG20:AG22"/>
    <mergeCell ref="AH20:AH22"/>
    <mergeCell ref="W19:W22"/>
    <mergeCell ref="X19:X22"/>
    <mergeCell ref="Y19:AB19"/>
    <mergeCell ref="AC19:AC22"/>
    <mergeCell ref="AD19:AD22"/>
    <mergeCell ref="AE19:AE22"/>
    <mergeCell ref="AC18:AF18"/>
    <mergeCell ref="AI18:AI22"/>
    <mergeCell ref="K19:K22"/>
    <mergeCell ref="L19:L22"/>
    <mergeCell ref="M19:P19"/>
    <mergeCell ref="Q19:Q22"/>
    <mergeCell ref="R19:R22"/>
    <mergeCell ref="S19:S22"/>
    <mergeCell ref="T19:T22"/>
    <mergeCell ref="U19:V19"/>
    <mergeCell ref="AF19:AF22"/>
    <mergeCell ref="AG19:AH19"/>
    <mergeCell ref="M20:M22"/>
    <mergeCell ref="N20:P20"/>
    <mergeCell ref="U20:U22"/>
    <mergeCell ref="V20:V22"/>
    <mergeCell ref="A4:J4"/>
    <mergeCell ref="L9:M9"/>
    <mergeCell ref="AC9:AG9"/>
    <mergeCell ref="L5:Z5"/>
    <mergeCell ref="AC6:AI6"/>
    <mergeCell ref="O7:AA8"/>
    <mergeCell ref="A18:A22"/>
    <mergeCell ref="B18:J22"/>
    <mergeCell ref="K18:P18"/>
    <mergeCell ref="Q18:T18"/>
    <mergeCell ref="W18:AB18"/>
    <mergeCell ref="Y20:Y22"/>
    <mergeCell ref="Z20:AB20"/>
    <mergeCell ref="A3:J3"/>
    <mergeCell ref="L3:O3"/>
    <mergeCell ref="P3:AI3"/>
    <mergeCell ref="A1:K1"/>
    <mergeCell ref="L1:AC1"/>
    <mergeCell ref="A2:K2"/>
    <mergeCell ref="N2:AA2"/>
    <mergeCell ref="AC2:AI2"/>
  </mergeCells>
  <conditionalFormatting sqref="M23">
    <cfRule type="cellIs" dxfId="1" priority="2" stopIfTrue="1" operator="lessThan">
      <formula>3</formula>
    </cfRule>
  </conditionalFormatting>
  <conditionalFormatting sqref="M25">
    <cfRule type="cellIs" dxfId="0" priority="1" stopIfTrue="1" operator="lessThan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443 гр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2023-09-25T11:35:24Z</dcterms:modified>
</cp:coreProperties>
</file>